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90" windowWidth="27840" windowHeight="12555"/>
  </bookViews>
  <sheets>
    <sheet name="제조원가계산서" sheetId="1" r:id="rId1"/>
    <sheet name="NOx 배출부과금 산정양식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12" i="2"/>
  <c r="E12"/>
  <c r="F12"/>
  <c r="F5"/>
  <c r="E5"/>
  <c r="D5"/>
  <c r="F19" i="1" l="1"/>
  <c r="F18"/>
  <c r="F17"/>
  <c r="F16"/>
  <c r="F15"/>
  <c r="F14"/>
  <c r="F13"/>
  <c r="F12"/>
  <c r="F11"/>
  <c r="F10"/>
  <c r="F9"/>
  <c r="F8"/>
  <c r="F7"/>
  <c r="F6"/>
  <c r="F5"/>
  <c r="F4"/>
  <c r="E19"/>
  <c r="D19"/>
  <c r="E14"/>
  <c r="E8"/>
  <c r="D14"/>
  <c r="D8"/>
</calcChain>
</file>

<file path=xl/sharedStrings.xml><?xml version="1.0" encoding="utf-8"?>
<sst xmlns="http://schemas.openxmlformats.org/spreadsheetml/2006/main" count="51" uniqueCount="49">
  <si>
    <t>구분</t>
    <phoneticPr fontId="1" type="noConversion"/>
  </si>
  <si>
    <t>재료비</t>
    <phoneticPr fontId="1" type="noConversion"/>
  </si>
  <si>
    <t>석회석</t>
    <phoneticPr fontId="1" type="noConversion"/>
  </si>
  <si>
    <t>연료탄</t>
    <phoneticPr fontId="1" type="noConversion"/>
  </si>
  <si>
    <t>정제유</t>
    <phoneticPr fontId="1" type="noConversion"/>
  </si>
  <si>
    <t>기타 부재료비</t>
    <phoneticPr fontId="1" type="noConversion"/>
  </si>
  <si>
    <t>소계</t>
    <phoneticPr fontId="1" type="noConversion"/>
  </si>
  <si>
    <t>가공비 (노무비/직접경비)</t>
    <phoneticPr fontId="1" type="noConversion"/>
  </si>
  <si>
    <t>경비</t>
    <phoneticPr fontId="1" type="noConversion"/>
  </si>
  <si>
    <t>포장</t>
    <phoneticPr fontId="1" type="noConversion"/>
  </si>
  <si>
    <t>재료비外</t>
    <phoneticPr fontId="1" type="noConversion"/>
  </si>
  <si>
    <t>운반비</t>
    <phoneticPr fontId="1" type="noConversion"/>
  </si>
  <si>
    <t>기타경비</t>
    <phoneticPr fontId="1" type="noConversion"/>
  </si>
  <si>
    <t>환경처리비</t>
    <phoneticPr fontId="1" type="noConversion"/>
  </si>
  <si>
    <t>온실가스 처리비</t>
    <phoneticPr fontId="1" type="noConversion"/>
  </si>
  <si>
    <t>대기오염물질 처리비</t>
    <phoneticPr fontId="1" type="noConversion"/>
  </si>
  <si>
    <t>일반관리비</t>
    <phoneticPr fontId="1" type="noConversion"/>
  </si>
  <si>
    <t>이윤</t>
    <phoneticPr fontId="1" type="noConversion"/>
  </si>
  <si>
    <t>합계</t>
    <phoneticPr fontId="1" type="noConversion"/>
  </si>
  <si>
    <t>2018 금액 (원/톤)
(A)</t>
    <phoneticPr fontId="1" type="noConversion"/>
  </si>
  <si>
    <t>2019 금액 (원/톤)
(B)</t>
    <phoneticPr fontId="1" type="noConversion"/>
  </si>
  <si>
    <t>제조원가 차액 (원/톤)
(B-A)</t>
    <phoneticPr fontId="1" type="noConversion"/>
  </si>
  <si>
    <t>비목 설명</t>
    <phoneticPr fontId="1" type="noConversion"/>
  </si>
  <si>
    <t>제조원가 변경 사유
【(B-A) 설명】</t>
    <phoneticPr fontId="1" type="noConversion"/>
  </si>
  <si>
    <t>2018대비 무연탄 가격 30% 상승</t>
    <phoneticPr fontId="1" type="noConversion"/>
  </si>
  <si>
    <t>최저임금 상승</t>
    <phoneticPr fontId="1" type="noConversion"/>
  </si>
  <si>
    <t>유류비 하락에 따른 운반비 하락</t>
    <phoneticPr fontId="1" type="noConversion"/>
  </si>
  <si>
    <t>KAU 2018 - 1만톤 구입
KAU 2019 - 1만톤 차입</t>
    <phoneticPr fontId="1" type="noConversion"/>
  </si>
  <si>
    <t>SCR 설치로 인한 유지비 증가</t>
    <phoneticPr fontId="1" type="noConversion"/>
  </si>
  <si>
    <t>전력비, 설비유지비, 감가상각</t>
    <phoneticPr fontId="1" type="noConversion"/>
  </si>
  <si>
    <t>감축설비 투자 및 배출권 처리 비용</t>
    <phoneticPr fontId="1" type="noConversion"/>
  </si>
  <si>
    <t>SOx, NOx, 먼지 등 처리비용</t>
    <phoneticPr fontId="1" type="noConversion"/>
  </si>
  <si>
    <t>구분</t>
    <phoneticPr fontId="1" type="noConversion"/>
  </si>
  <si>
    <t>2018년</t>
    <phoneticPr fontId="1" type="noConversion"/>
  </si>
  <si>
    <t>2019년</t>
  </si>
  <si>
    <t>2020년</t>
  </si>
  <si>
    <t>2021년</t>
  </si>
  <si>
    <t>2022년</t>
  </si>
  <si>
    <t>최소부과농도(ppm)</t>
    <phoneticPr fontId="1" type="noConversion"/>
  </si>
  <si>
    <t>Nox 배출량(kg/년)</t>
    <phoneticPr fontId="1" type="noConversion"/>
  </si>
  <si>
    <t>Nox 측정치(ppm)</t>
    <phoneticPr fontId="1" type="noConversion"/>
  </si>
  <si>
    <t>연도별 부과단가(원/kg)</t>
    <phoneticPr fontId="1" type="noConversion"/>
  </si>
  <si>
    <t>연도별 부과금 산정지수
(2019년 기준)
(환경부에서 매년 공표)</t>
    <phoneticPr fontId="1" type="noConversion"/>
  </si>
  <si>
    <t>지역별 부과계수
(1지역 : 주거지역, 1.5
2지역 : 공업지역, 0.5
3지역 : 녹지지역, 1.0)</t>
    <phoneticPr fontId="1" type="noConversion"/>
  </si>
  <si>
    <t>농도별 부과계수</t>
    <phoneticPr fontId="1" type="noConversion"/>
  </si>
  <si>
    <t>NOx 부과금(원/년)</t>
    <phoneticPr fontId="1" type="noConversion"/>
  </si>
  <si>
    <t>2007년 이전 설치시설
NOx 배출허용기준</t>
    <phoneticPr fontId="1" type="noConversion"/>
  </si>
  <si>
    <t>NOx 배출 부과금 산정 양식</t>
    <phoneticPr fontId="1" type="noConversion"/>
  </si>
  <si>
    <r>
      <t xml:space="preserve">▣ 품위 ( </t>
    </r>
    <r>
      <rPr>
        <u/>
        <sz val="14"/>
        <color theme="1"/>
        <rFont val="맑은 고딕"/>
        <family val="3"/>
        <charset val="129"/>
        <scheme val="minor"/>
      </rPr>
      <t>90</t>
    </r>
    <r>
      <rPr>
        <sz val="14"/>
        <color theme="1"/>
        <rFont val="맑은 고딕"/>
        <family val="3"/>
        <charset val="129"/>
        <scheme val="minor"/>
      </rPr>
      <t>, 85, 75 )% (</t>
    </r>
    <r>
      <rPr>
        <u/>
        <sz val="14"/>
        <color theme="1"/>
        <rFont val="맑은 고딕"/>
        <family val="3"/>
        <charset val="129"/>
        <scheme val="minor"/>
      </rPr>
      <t>생석회</t>
    </r>
    <r>
      <rPr>
        <sz val="14"/>
        <color theme="1"/>
        <rFont val="맑은 고딕"/>
        <family val="3"/>
        <charset val="129"/>
        <scheme val="minor"/>
      </rPr>
      <t>, 경소백운석) 제조원가 계산서 / 주요납품처 (             ) / 업체명 (한국석회석가공업협동조합)</t>
    </r>
    <phoneticPr fontId="1" type="noConversion"/>
  </si>
</sst>
</file>

<file path=xl/styles.xml><?xml version="1.0" encoding="utf-8"?>
<styleSheet xmlns="http://schemas.openxmlformats.org/spreadsheetml/2006/main">
  <numFmts count="3">
    <numFmt numFmtId="176" formatCode="#,##0_ ;[Red]\-#,##0\ "/>
    <numFmt numFmtId="177" formatCode="#,##0.0000_ ;[Red]\-#,##0.0000\ "/>
    <numFmt numFmtId="178" formatCode="#,##0.00_ ;[Red]\-#,##0.00\ "/>
  </numFmts>
  <fonts count="9"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u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u/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6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>
      <selection activeCell="J7" sqref="J7"/>
    </sheetView>
  </sheetViews>
  <sheetFormatPr defaultRowHeight="13.5"/>
  <cols>
    <col min="1" max="2" width="12.5703125" customWidth="1"/>
    <col min="3" max="3" width="14.85546875" customWidth="1"/>
    <col min="4" max="8" width="24.7109375" customWidth="1"/>
  </cols>
  <sheetData>
    <row r="1" spans="1:8" ht="30" customHeight="1">
      <c r="A1" s="14" t="s">
        <v>48</v>
      </c>
      <c r="B1" s="15"/>
      <c r="C1" s="15"/>
      <c r="D1" s="15"/>
      <c r="E1" s="15"/>
      <c r="F1" s="15"/>
      <c r="G1" s="15"/>
      <c r="H1" s="15"/>
    </row>
    <row r="3" spans="1:8" ht="33">
      <c r="A3" s="13" t="s">
        <v>0</v>
      </c>
      <c r="B3" s="13"/>
      <c r="C3" s="13"/>
      <c r="D3" s="2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 ht="30" customHeight="1">
      <c r="A4" s="13" t="s">
        <v>1</v>
      </c>
      <c r="B4" s="13" t="s">
        <v>2</v>
      </c>
      <c r="C4" s="13"/>
      <c r="D4" s="3"/>
      <c r="E4" s="3"/>
      <c r="F4" s="3">
        <f>E4-D4</f>
        <v>0</v>
      </c>
      <c r="G4" s="4"/>
      <c r="H4" s="4"/>
    </row>
    <row r="5" spans="1:8" ht="30" customHeight="1">
      <c r="A5" s="13"/>
      <c r="B5" s="13" t="s">
        <v>3</v>
      </c>
      <c r="C5" s="13"/>
      <c r="D5" s="3"/>
      <c r="E5" s="3"/>
      <c r="F5" s="3">
        <f>E5-D5</f>
        <v>0</v>
      </c>
      <c r="G5" s="4"/>
      <c r="H5" s="4" t="s">
        <v>24</v>
      </c>
    </row>
    <row r="6" spans="1:8" ht="30" customHeight="1">
      <c r="A6" s="13"/>
      <c r="B6" s="13" t="s">
        <v>4</v>
      </c>
      <c r="C6" s="13"/>
      <c r="D6" s="3"/>
      <c r="E6" s="3"/>
      <c r="F6" s="3">
        <f>E6-D6</f>
        <v>0</v>
      </c>
      <c r="G6" s="4"/>
      <c r="H6" s="4"/>
    </row>
    <row r="7" spans="1:8" ht="30" customHeight="1">
      <c r="A7" s="13"/>
      <c r="B7" s="13" t="s">
        <v>5</v>
      </c>
      <c r="C7" s="13"/>
      <c r="D7" s="3"/>
      <c r="E7" s="3"/>
      <c r="F7" s="3">
        <f>E7-D7</f>
        <v>0</v>
      </c>
      <c r="G7" s="4"/>
      <c r="H7" s="4"/>
    </row>
    <row r="8" spans="1:8" ht="30" customHeight="1">
      <c r="A8" s="13" t="s">
        <v>6</v>
      </c>
      <c r="B8" s="13"/>
      <c r="C8" s="13"/>
      <c r="D8" s="3">
        <f>SUM(D4:D7)</f>
        <v>0</v>
      </c>
      <c r="E8" s="3">
        <f>SUM(E4:E7)</f>
        <v>0</v>
      </c>
      <c r="F8" s="3">
        <f>SUM(F4:F7)</f>
        <v>0</v>
      </c>
      <c r="G8" s="4"/>
      <c r="H8" s="4"/>
    </row>
    <row r="9" spans="1:8" ht="30" customHeight="1">
      <c r="A9" s="13" t="s">
        <v>7</v>
      </c>
      <c r="B9" s="13"/>
      <c r="C9" s="13"/>
      <c r="D9" s="3"/>
      <c r="E9" s="3"/>
      <c r="F9" s="3">
        <f>E9-D9</f>
        <v>0</v>
      </c>
      <c r="G9" s="4"/>
      <c r="H9" s="4" t="s">
        <v>25</v>
      </c>
    </row>
    <row r="10" spans="1:8" ht="30" customHeight="1">
      <c r="A10" s="13" t="s">
        <v>8</v>
      </c>
      <c r="B10" s="13" t="s">
        <v>9</v>
      </c>
      <c r="C10" s="5" t="s">
        <v>1</v>
      </c>
      <c r="D10" s="3"/>
      <c r="E10" s="3"/>
      <c r="F10" s="3">
        <f>E10-D10</f>
        <v>0</v>
      </c>
      <c r="G10" s="4"/>
      <c r="H10" s="4"/>
    </row>
    <row r="11" spans="1:8" ht="30" customHeight="1">
      <c r="A11" s="13"/>
      <c r="B11" s="13"/>
      <c r="C11" s="5" t="s">
        <v>10</v>
      </c>
      <c r="D11" s="3"/>
      <c r="E11" s="3"/>
      <c r="F11" s="3">
        <f>E11-D11</f>
        <v>0</v>
      </c>
      <c r="G11" s="4"/>
      <c r="H11" s="4"/>
    </row>
    <row r="12" spans="1:8" ht="30" customHeight="1">
      <c r="A12" s="13"/>
      <c r="B12" s="13" t="s">
        <v>11</v>
      </c>
      <c r="C12" s="13"/>
      <c r="D12" s="3"/>
      <c r="E12" s="3"/>
      <c r="F12" s="3">
        <f>E12-D12</f>
        <v>0</v>
      </c>
      <c r="G12" s="4"/>
      <c r="H12" s="4" t="s">
        <v>26</v>
      </c>
    </row>
    <row r="13" spans="1:8" ht="30" customHeight="1">
      <c r="A13" s="13"/>
      <c r="B13" s="13" t="s">
        <v>12</v>
      </c>
      <c r="C13" s="13"/>
      <c r="D13" s="3"/>
      <c r="E13" s="3"/>
      <c r="F13" s="3">
        <f>E13-D13</f>
        <v>0</v>
      </c>
      <c r="G13" s="4" t="s">
        <v>29</v>
      </c>
      <c r="H13" s="4"/>
    </row>
    <row r="14" spans="1:8" ht="30" customHeight="1">
      <c r="A14" s="13" t="s">
        <v>6</v>
      </c>
      <c r="B14" s="13"/>
      <c r="C14" s="13"/>
      <c r="D14" s="3">
        <f>SUM(D10:D13)</f>
        <v>0</v>
      </c>
      <c r="E14" s="3">
        <f>SUM(E10:E13)</f>
        <v>0</v>
      </c>
      <c r="F14" s="3">
        <f>SUM(F10:F13)</f>
        <v>0</v>
      </c>
      <c r="G14" s="4"/>
      <c r="H14" s="4"/>
    </row>
    <row r="15" spans="1:8" ht="30" customHeight="1">
      <c r="A15" s="16" t="s">
        <v>13</v>
      </c>
      <c r="B15" s="17" t="s">
        <v>14</v>
      </c>
      <c r="C15" s="17"/>
      <c r="D15" s="3"/>
      <c r="E15" s="3"/>
      <c r="F15" s="3">
        <f>E15-D15</f>
        <v>0</v>
      </c>
      <c r="G15" s="4" t="s">
        <v>30</v>
      </c>
      <c r="H15" s="4" t="s">
        <v>27</v>
      </c>
    </row>
    <row r="16" spans="1:8" ht="30" customHeight="1">
      <c r="A16" s="17"/>
      <c r="B16" s="17" t="s">
        <v>15</v>
      </c>
      <c r="C16" s="17"/>
      <c r="D16" s="3"/>
      <c r="E16" s="3"/>
      <c r="F16" s="3">
        <f>E16-D16</f>
        <v>0</v>
      </c>
      <c r="G16" s="4" t="s">
        <v>31</v>
      </c>
      <c r="H16" s="4" t="s">
        <v>28</v>
      </c>
    </row>
    <row r="17" spans="1:8" ht="30" customHeight="1">
      <c r="A17" s="13" t="s">
        <v>16</v>
      </c>
      <c r="B17" s="13"/>
      <c r="C17" s="13"/>
      <c r="D17" s="3"/>
      <c r="E17" s="3"/>
      <c r="F17" s="3">
        <f>E17-D17</f>
        <v>0</v>
      </c>
      <c r="G17" s="6">
        <v>0.05</v>
      </c>
      <c r="H17" s="4"/>
    </row>
    <row r="18" spans="1:8" ht="30" customHeight="1">
      <c r="A18" s="13" t="s">
        <v>17</v>
      </c>
      <c r="B18" s="13"/>
      <c r="C18" s="13"/>
      <c r="D18" s="3"/>
      <c r="E18" s="3"/>
      <c r="F18" s="3">
        <f>E18-D18</f>
        <v>0</v>
      </c>
      <c r="G18" s="6">
        <v>0.05</v>
      </c>
      <c r="H18" s="4"/>
    </row>
    <row r="19" spans="1:8" ht="30" customHeight="1">
      <c r="A19" s="13" t="s">
        <v>18</v>
      </c>
      <c r="B19" s="18"/>
      <c r="C19" s="18"/>
      <c r="D19" s="8">
        <f>SUM(D8,D9,D14,D15,D16,D17,D18)</f>
        <v>0</v>
      </c>
      <c r="E19" s="8">
        <f>SUM(E8,E9,E14,E15,E16,E17,E18)</f>
        <v>0</v>
      </c>
      <c r="F19" s="8">
        <f>E19-D19</f>
        <v>0</v>
      </c>
      <c r="G19" s="9"/>
      <c r="H19" s="9"/>
    </row>
  </sheetData>
  <mergeCells count="20">
    <mergeCell ref="A8:C8"/>
    <mergeCell ref="A9:C9"/>
    <mergeCell ref="A10:A13"/>
    <mergeCell ref="B10:B11"/>
    <mergeCell ref="A14:C14"/>
    <mergeCell ref="B13:C13"/>
    <mergeCell ref="B12:C12"/>
    <mergeCell ref="A15:A16"/>
    <mergeCell ref="A19:C19"/>
    <mergeCell ref="A18:C18"/>
    <mergeCell ref="A17:C17"/>
    <mergeCell ref="B16:C16"/>
    <mergeCell ref="B15:C15"/>
    <mergeCell ref="B6:C6"/>
    <mergeCell ref="B5:C5"/>
    <mergeCell ref="B4:C4"/>
    <mergeCell ref="A4:A7"/>
    <mergeCell ref="A1:H1"/>
    <mergeCell ref="A3:C3"/>
    <mergeCell ref="B7:C7"/>
  </mergeCells>
  <phoneticPr fontId="1" type="noConversion"/>
  <printOptions horizontalCentered="1"/>
  <pageMargins left="0" right="0" top="0.39370078740157483" bottom="0" header="0.19685039370078741" footer="0"/>
  <pageSetup paperSize="9" scale="8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J20" sqref="J20"/>
    </sheetView>
  </sheetViews>
  <sheetFormatPr defaultRowHeight="13.5"/>
  <cols>
    <col min="1" max="1" width="36.85546875" customWidth="1"/>
    <col min="2" max="6" width="14.42578125" customWidth="1"/>
  </cols>
  <sheetData>
    <row r="1" spans="1:6" ht="30" customHeight="1">
      <c r="A1" s="19" t="s">
        <v>47</v>
      </c>
      <c r="B1" s="20"/>
      <c r="C1" s="20"/>
      <c r="D1" s="20"/>
      <c r="E1" s="20"/>
      <c r="F1" s="20"/>
    </row>
    <row r="2" spans="1:6" ht="30" customHeight="1"/>
    <row r="3" spans="1:6" ht="30" customHeight="1">
      <c r="A3" s="1" t="s">
        <v>32</v>
      </c>
      <c r="B3" s="1" t="s">
        <v>33</v>
      </c>
      <c r="C3" s="1" t="s">
        <v>34</v>
      </c>
      <c r="D3" s="1" t="s">
        <v>35</v>
      </c>
      <c r="E3" s="1" t="s">
        <v>36</v>
      </c>
      <c r="F3" s="1" t="s">
        <v>37</v>
      </c>
    </row>
    <row r="4" spans="1:6" ht="35.25" customHeight="1">
      <c r="A4" s="2" t="s">
        <v>46</v>
      </c>
      <c r="B4" s="7">
        <v>330</v>
      </c>
      <c r="C4" s="7">
        <v>270</v>
      </c>
      <c r="D4" s="10">
        <v>210</v>
      </c>
      <c r="E4" s="10">
        <v>210</v>
      </c>
      <c r="F4" s="10">
        <v>63</v>
      </c>
    </row>
    <row r="5" spans="1:6" ht="30" customHeight="1">
      <c r="A5" s="1" t="s">
        <v>38</v>
      </c>
      <c r="B5" s="7"/>
      <c r="C5" s="7"/>
      <c r="D5" s="10">
        <f>D4*70%</f>
        <v>147</v>
      </c>
      <c r="E5" s="10">
        <f>E4*50%</f>
        <v>105</v>
      </c>
      <c r="F5" s="10">
        <f>F4*30%</f>
        <v>18.899999999999999</v>
      </c>
    </row>
    <row r="6" spans="1:6" ht="30" customHeight="1">
      <c r="A6" s="1" t="s">
        <v>39</v>
      </c>
      <c r="B6" s="7"/>
      <c r="C6" s="7"/>
      <c r="D6" s="10">
        <v>10000</v>
      </c>
      <c r="E6" s="10">
        <v>10000</v>
      </c>
      <c r="F6" s="10">
        <v>10000</v>
      </c>
    </row>
    <row r="7" spans="1:6" ht="30" customHeight="1">
      <c r="A7" s="1" t="s">
        <v>40</v>
      </c>
      <c r="B7" s="7"/>
      <c r="C7" s="7"/>
      <c r="D7" s="10">
        <v>150</v>
      </c>
      <c r="E7" s="10">
        <v>130</v>
      </c>
      <c r="F7" s="10">
        <v>100</v>
      </c>
    </row>
    <row r="8" spans="1:6" ht="30" customHeight="1">
      <c r="A8" s="1" t="s">
        <v>41</v>
      </c>
      <c r="B8" s="7"/>
      <c r="C8" s="7"/>
      <c r="D8" s="10">
        <v>1490</v>
      </c>
      <c r="E8" s="10">
        <v>1810</v>
      </c>
      <c r="F8" s="10">
        <v>2130</v>
      </c>
    </row>
    <row r="9" spans="1:6" ht="49.5">
      <c r="A9" s="2" t="s">
        <v>42</v>
      </c>
      <c r="B9" s="7"/>
      <c r="C9" s="7"/>
      <c r="D9" s="11">
        <v>1.736</v>
      </c>
      <c r="E9" s="11">
        <v>1.736</v>
      </c>
      <c r="F9" s="11">
        <v>1.736</v>
      </c>
    </row>
    <row r="10" spans="1:6" ht="66">
      <c r="A10" s="2" t="s">
        <v>43</v>
      </c>
      <c r="B10" s="7"/>
      <c r="C10" s="7"/>
      <c r="D10" s="12">
        <v>0.5</v>
      </c>
      <c r="E10" s="12">
        <v>0.5</v>
      </c>
      <c r="F10" s="12">
        <v>0.5</v>
      </c>
    </row>
    <row r="11" spans="1:6" ht="30" customHeight="1">
      <c r="A11" s="1" t="s">
        <v>44</v>
      </c>
      <c r="B11" s="7"/>
      <c r="C11" s="7"/>
      <c r="D11" s="12">
        <v>0.65</v>
      </c>
      <c r="E11" s="12">
        <v>0.5</v>
      </c>
      <c r="F11" s="12">
        <v>0.25</v>
      </c>
    </row>
    <row r="12" spans="1:6" ht="30" customHeight="1">
      <c r="A12" s="1" t="s">
        <v>45</v>
      </c>
      <c r="B12" s="7"/>
      <c r="C12" s="7"/>
      <c r="D12" s="10">
        <f>PRODUCT(D6,D8,D9,D10,D11)</f>
        <v>8406580</v>
      </c>
      <c r="E12" s="10">
        <f t="shared" ref="E12:F12" si="0">PRODUCT(E6,E8,E9,E10,E11)</f>
        <v>7855400</v>
      </c>
      <c r="F12" s="10">
        <f t="shared" si="0"/>
        <v>4622100</v>
      </c>
    </row>
    <row r="13" spans="1:6" ht="30" customHeight="1"/>
  </sheetData>
  <mergeCells count="1">
    <mergeCell ref="A1:F1"/>
  </mergeCells>
  <phoneticPr fontId="1" type="noConversion"/>
  <pageMargins left="0.7" right="0.7" top="0.75" bottom="0.75" header="0.3" footer="0.3"/>
  <pageSetup paperSize="9" scale="8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제조원가계산서</vt:lpstr>
      <vt:lpstr>NOx 배출부과금 산정양식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shs</dc:creator>
  <cp:lastModifiedBy>KIM</cp:lastModifiedBy>
  <cp:lastPrinted>2019-05-15T04:51:07Z</cp:lastPrinted>
  <dcterms:created xsi:type="dcterms:W3CDTF">2019-05-08T02:20:03Z</dcterms:created>
  <dcterms:modified xsi:type="dcterms:W3CDTF">2019-05-15T04:55:58Z</dcterms:modified>
</cp:coreProperties>
</file>